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9720" windowHeight="3285" tabRatio="631" activeTab="1"/>
  </bookViews>
  <sheets>
    <sheet name="Flood ২০১৭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<sst xmlns="http://schemas.openxmlformats.org/spreadsheetml/2006/main" count="80" uniqueCount="56">
  <si>
    <t>(‡Rjv cÖkvm‡Ki wbKU nB‡Z cÖvß Z‡_¨i wfwË‡Z)</t>
  </si>
  <si>
    <t>জেলার নাম</t>
  </si>
  <si>
    <t>ক্ষতিগ্রস্ত পরিবার সংখ্যা</t>
  </si>
  <si>
    <t>ক্রঃ
নং</t>
  </si>
  <si>
    <t>ক্ষতিগ্রস্ত লোকসংখ্যা</t>
  </si>
  <si>
    <t>মোট</t>
  </si>
  <si>
    <t>সঃ</t>
  </si>
  <si>
    <t>আং</t>
  </si>
  <si>
    <t>ক্ষতিঃ বাঁধ কিমিঃ</t>
  </si>
  <si>
    <t>ক্ষতি ব্রীজ/ কাল  ভার্ট</t>
  </si>
  <si>
    <t>সুনামগঞ্জ</t>
  </si>
  <si>
    <t>সিলেট</t>
  </si>
  <si>
    <t>হবিগঞ্জ</t>
  </si>
  <si>
    <t>মৌঃবাজার</t>
  </si>
  <si>
    <t>নেত্রকোনা</t>
  </si>
  <si>
    <t>কিশোরগঞ্জ</t>
  </si>
  <si>
    <t>ক্রঃ নং</t>
  </si>
  <si>
    <t xml:space="preserve">পূর্বের বরাদ্দ </t>
  </si>
  <si>
    <t>মোট বরাদ্দ</t>
  </si>
  <si>
    <t>জিআর চাল (মেঃটন)</t>
  </si>
  <si>
    <t xml:space="preserve">জিআর ক্যাশ </t>
  </si>
  <si>
    <t>ক্ষতিগ্রস্তদের মাঝে বিতরণ</t>
  </si>
  <si>
    <t>বর্তমানে মজুদ</t>
  </si>
  <si>
    <t>ভিজিএফ</t>
  </si>
  <si>
    <t>মৃত লোক সংখ্যা</t>
  </si>
  <si>
    <t>মৃত 
হাঁস-মুরগী</t>
  </si>
  <si>
    <t>৩০ কেজি হারে ২৩ এপ্রিল হতে জুলাই/২০১৭ (৩ মাস ৮দিনের জন্য) বরাদ্দকৃত চাল (মেঃটন)</t>
  </si>
  <si>
    <t>ক্ষতিগ্রস্তদের মাঝে 
বিতরণ (কার্ড)</t>
  </si>
  <si>
    <t>বন্যার কারণে মন্ত্রণালয় থেকে বরাদ্দ</t>
  </si>
  <si>
    <t>বন্যার কারণে মন্ত্রণালয় থেকে বরাদ্দকৃত ভিজিএফ কার্ড সংখ্যা</t>
  </si>
  <si>
    <t>নাটোর</t>
  </si>
  <si>
    <t>বি-বাড়ীয়া</t>
  </si>
  <si>
    <t>সর্বমোট</t>
  </si>
  <si>
    <t>(স)</t>
  </si>
  <si>
    <t>(আং)</t>
  </si>
  <si>
    <t>ক্ষতিগ্রস্ত রাস্তা (কিঃমিঃ)</t>
  </si>
  <si>
    <t xml:space="preserve">        </t>
  </si>
  <si>
    <t>সম্প্রতি অতিবৃষ্টি ও পাহাড়ী ঢলে সৃষ্ট বন্যায় ক্ষয়ক্ষতির বিবরণ</t>
  </si>
  <si>
    <t>সম্প্রতি অতিবৃষ্টি ও পাহাড়ী ঢলে সৃষ্ট বন্যায়  জেলাসমূহের অনুকূলে মন্ত্রণালয় হতে ত্রাণ সামগ্রী বরাদ্দ ও বিতরণ প্রতিবেদনঃ</t>
  </si>
  <si>
    <t>ক্ষতিগ্রস্তজেলার নাম</t>
  </si>
  <si>
    <t>পরিশিষ্ট - 'ক'</t>
  </si>
  <si>
    <t>(জি,এম আব্দুল কাদের)</t>
  </si>
  <si>
    <t>উপ-সচিব(এনডিআরসিসি)</t>
  </si>
  <si>
    <t xml:space="preserve">ফোনঃ ৯৫৪৫১১৫   </t>
  </si>
  <si>
    <t>পরিশিষ্ট - 'খ'</t>
  </si>
  <si>
    <t>ক্ষতি
উপজেলা</t>
  </si>
  <si>
    <t>ক্ষতিঃ
ইউনিয়ন</t>
  </si>
  <si>
    <t>ক্ষতিগ্রস্ত ঘরবাড়ীর সংখ্যা</t>
  </si>
  <si>
    <t>ক্ষতিগ্রস্ত ফসলি জমি (হেক্টরে)</t>
  </si>
  <si>
    <t xml:space="preserve">ক্ষতিগ্রস্ত প্রতিষ্ঠান  ( শিক্ষা/ ধর্মীয়) </t>
  </si>
  <si>
    <t xml:space="preserve">জি,এম,আব্দুল কাদের </t>
  </si>
  <si>
    <t>উপসচিব (এনডিআরসিসি)</t>
  </si>
  <si>
    <t>ফোন:৯৫৪৫১১৫</t>
  </si>
  <si>
    <t xml:space="preserve">    তারিখঃ ১২.০৫.২০১৭ খ্রীঃ </t>
  </si>
  <si>
    <t>তারিখঃ ০২/৪/২০১৭ হতে ১২/০৫/২০১৭ পর্যন্ত</t>
  </si>
  <si>
    <t>স্বাক্ষরিত/১২.০৫.২০১৭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</si>
</sst>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[$-5000445]0"/>
    <numFmt numFmtId="173" formatCode="[$-5000445]0.#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5000000]dd/mm/yy"/>
    <numFmt numFmtId="179" formatCode="[$-5000445]0.###"/>
    <numFmt numFmtId="180" formatCode="[$-5000445]#,##0.00"/>
    <numFmt numFmtId="181" formatCode="[$-5000445]0.#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[$-5000445]#,##0.0"/>
    <numFmt numFmtId="186" formatCode="[$-5000445]#,##0"/>
    <numFmt numFmtId="187" formatCode="[$-5000445]0.0"/>
    <numFmt numFmtId="188" formatCode="[$-5000445]0.00"/>
    <numFmt numFmtId="189" formatCode="0.0"/>
  </numFmts>
  <fonts count="53">
    <font>
      <sz val="10"/>
      <name val="Arial"/>
      <family val="0"/>
    </font>
    <font>
      <b/>
      <sz val="13"/>
      <name val="SutonnyMJ"/>
      <family val="0"/>
    </font>
    <font>
      <b/>
      <sz val="11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1"/>
      <name val="SutonnyMJ"/>
      <family val="0"/>
    </font>
    <font>
      <b/>
      <sz val="17"/>
      <name val="Nikosh"/>
      <family val="0"/>
    </font>
    <font>
      <b/>
      <sz val="14"/>
      <name val="Nikosh"/>
      <family val="0"/>
    </font>
    <font>
      <sz val="10"/>
      <name val="Nikosh"/>
      <family val="0"/>
    </font>
    <font>
      <b/>
      <u val="single"/>
      <sz val="14"/>
      <name val="Nikosh"/>
      <family val="0"/>
    </font>
    <font>
      <sz val="8"/>
      <name val="Nikosh"/>
      <family val="0"/>
    </font>
    <font>
      <sz val="8"/>
      <name val="Arial"/>
      <family val="2"/>
    </font>
    <font>
      <b/>
      <sz val="12"/>
      <name val="Nikosh"/>
      <family val="0"/>
    </font>
    <font>
      <b/>
      <sz val="10"/>
      <name val="Nikosh"/>
      <family val="0"/>
    </font>
    <font>
      <b/>
      <sz val="8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172" fontId="0" fillId="0" borderId="0" xfId="0" applyNumberFormat="1" applyAlignment="1">
      <alignment/>
    </xf>
    <xf numFmtId="0" fontId="4" fillId="0" borderId="10" xfId="0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181" fontId="4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188" fontId="4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/>
    </xf>
    <xf numFmtId="172" fontId="2" fillId="0" borderId="10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horizontal="center" vertical="top" wrapText="1"/>
    </xf>
    <xf numFmtId="172" fontId="10" fillId="0" borderId="11" xfId="0" applyNumberFormat="1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vertical="top" wrapText="1"/>
    </xf>
    <xf numFmtId="172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8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"/>
  <sheetViews>
    <sheetView zoomScale="115" zoomScaleNormal="115" zoomScalePageLayoutView="0" workbookViewId="0" topLeftCell="A1">
      <selection activeCell="L10" sqref="L10"/>
    </sheetView>
  </sheetViews>
  <sheetFormatPr defaultColWidth="9.140625" defaultRowHeight="12.75"/>
  <cols>
    <col min="1" max="1" width="4.00390625" style="0" customWidth="1"/>
    <col min="2" max="2" width="8.421875" style="0" customWidth="1"/>
    <col min="3" max="3" width="7.421875" style="0" customWidth="1"/>
    <col min="4" max="4" width="7.140625" style="0" customWidth="1"/>
    <col min="5" max="5" width="6.57421875" style="0" customWidth="1"/>
    <col min="6" max="6" width="9.00390625" style="0" customWidth="1"/>
    <col min="7" max="7" width="8.140625" style="0" customWidth="1"/>
    <col min="8" max="8" width="9.7109375" style="0" customWidth="1"/>
    <col min="9" max="9" width="6.00390625" style="0" customWidth="1"/>
    <col min="10" max="10" width="7.57421875" style="0" customWidth="1"/>
    <col min="11" max="11" width="9.421875" style="0" customWidth="1"/>
    <col min="12" max="12" width="9.28125" style="0" customWidth="1"/>
    <col min="13" max="13" width="6.8515625" style="0" customWidth="1"/>
    <col min="14" max="14" width="6.7109375" style="0" customWidth="1"/>
    <col min="15" max="15" width="4.00390625" style="0" customWidth="1"/>
    <col min="16" max="16" width="4.140625" style="0" customWidth="1"/>
    <col min="17" max="17" width="6.00390625" style="0" customWidth="1"/>
    <col min="18" max="18" width="5.7109375" style="0" customWidth="1"/>
    <col min="19" max="19" width="6.140625" style="0" customWidth="1"/>
    <col min="20" max="20" width="6.8515625" style="0" customWidth="1"/>
    <col min="21" max="21" width="5.421875" style="0" customWidth="1"/>
  </cols>
  <sheetData>
    <row r="2" spans="18:20" ht="19.5">
      <c r="R2" s="45" t="s">
        <v>40</v>
      </c>
      <c r="S2" s="45"/>
      <c r="T2" s="45"/>
    </row>
    <row r="3" spans="1:20" ht="24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7.2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19.5">
      <c r="A5" s="49" t="s">
        <v>53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30.75" customHeight="1">
      <c r="A6" s="46" t="s">
        <v>3</v>
      </c>
      <c r="B6" s="46" t="s">
        <v>39</v>
      </c>
      <c r="C6" s="46" t="s">
        <v>45</v>
      </c>
      <c r="D6" s="46" t="s">
        <v>46</v>
      </c>
      <c r="E6" s="46" t="s">
        <v>2</v>
      </c>
      <c r="F6" s="46"/>
      <c r="G6" s="46" t="s">
        <v>4</v>
      </c>
      <c r="H6" s="46"/>
      <c r="I6" s="46" t="s">
        <v>47</v>
      </c>
      <c r="J6" s="46"/>
      <c r="K6" s="46" t="s">
        <v>48</v>
      </c>
      <c r="L6" s="46"/>
      <c r="M6" s="51" t="s">
        <v>24</v>
      </c>
      <c r="N6" s="51" t="s">
        <v>25</v>
      </c>
      <c r="O6" s="46" t="s">
        <v>49</v>
      </c>
      <c r="P6" s="46"/>
      <c r="Q6" s="53" t="s">
        <v>35</v>
      </c>
      <c r="R6" s="54"/>
      <c r="S6" s="46" t="s">
        <v>9</v>
      </c>
      <c r="T6" s="46" t="s">
        <v>8</v>
      </c>
      <c r="U6" s="46"/>
    </row>
    <row r="7" spans="1:21" ht="31.5" customHeight="1">
      <c r="A7" s="46"/>
      <c r="B7" s="46"/>
      <c r="C7" s="46"/>
      <c r="D7" s="46"/>
      <c r="E7" s="6" t="s">
        <v>6</v>
      </c>
      <c r="F7" s="6" t="s">
        <v>7</v>
      </c>
      <c r="G7" s="6" t="s">
        <v>6</v>
      </c>
      <c r="H7" s="6" t="s">
        <v>7</v>
      </c>
      <c r="I7" s="6" t="s">
        <v>6</v>
      </c>
      <c r="J7" s="6" t="s">
        <v>7</v>
      </c>
      <c r="K7" s="6" t="s">
        <v>6</v>
      </c>
      <c r="L7" s="6" t="s">
        <v>7</v>
      </c>
      <c r="M7" s="52"/>
      <c r="N7" s="52"/>
      <c r="O7" s="6" t="s">
        <v>6</v>
      </c>
      <c r="P7" s="6" t="s">
        <v>7</v>
      </c>
      <c r="Q7" s="6" t="s">
        <v>33</v>
      </c>
      <c r="R7" s="6" t="s">
        <v>34</v>
      </c>
      <c r="S7" s="46"/>
      <c r="T7" s="8" t="s">
        <v>6</v>
      </c>
      <c r="U7" s="9" t="s">
        <v>7</v>
      </c>
    </row>
    <row r="8" spans="1:21" s="23" customFormat="1" ht="12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  <c r="N8" s="20">
        <v>14</v>
      </c>
      <c r="O8" s="19">
        <v>15</v>
      </c>
      <c r="P8" s="19">
        <v>16</v>
      </c>
      <c r="Q8" s="19">
        <v>19</v>
      </c>
      <c r="R8" s="19">
        <v>20</v>
      </c>
      <c r="S8" s="19">
        <v>21</v>
      </c>
      <c r="T8" s="21">
        <v>22</v>
      </c>
      <c r="U8" s="22">
        <v>23</v>
      </c>
    </row>
    <row r="9" spans="1:21" ht="15.75">
      <c r="A9" s="1">
        <v>1</v>
      </c>
      <c r="B9" s="4" t="s">
        <v>11</v>
      </c>
      <c r="C9" s="10">
        <v>13</v>
      </c>
      <c r="D9" s="10">
        <v>105</v>
      </c>
      <c r="E9" s="10"/>
      <c r="F9" s="10">
        <v>212570</v>
      </c>
      <c r="G9" s="10"/>
      <c r="H9" s="10">
        <v>850280</v>
      </c>
      <c r="I9" s="10">
        <v>20</v>
      </c>
      <c r="J9" s="10"/>
      <c r="K9" s="10">
        <v>64454</v>
      </c>
      <c r="L9" s="10"/>
      <c r="M9" s="10">
        <v>9</v>
      </c>
      <c r="N9" s="10">
        <v>1476</v>
      </c>
      <c r="O9" s="10"/>
      <c r="P9" s="10"/>
      <c r="Q9" s="10">
        <v>29</v>
      </c>
      <c r="R9" s="10">
        <v>136</v>
      </c>
      <c r="S9" s="10"/>
      <c r="T9" s="11">
        <v>12.5</v>
      </c>
      <c r="U9" s="33">
        <v>25</v>
      </c>
    </row>
    <row r="10" spans="1:21" ht="16.5" customHeight="1">
      <c r="A10" s="1">
        <v>2</v>
      </c>
      <c r="B10" s="4" t="s">
        <v>10</v>
      </c>
      <c r="C10" s="10">
        <v>11</v>
      </c>
      <c r="D10" s="10">
        <v>87</v>
      </c>
      <c r="E10" s="12"/>
      <c r="F10" s="10">
        <v>321633</v>
      </c>
      <c r="G10" s="10"/>
      <c r="H10" s="10">
        <v>1599950</v>
      </c>
      <c r="I10" s="10"/>
      <c r="J10" s="10">
        <v>18969</v>
      </c>
      <c r="K10" s="12">
        <v>166612</v>
      </c>
      <c r="L10" s="12"/>
      <c r="M10" s="12"/>
      <c r="N10" s="12"/>
      <c r="O10" s="13"/>
      <c r="P10" s="10"/>
      <c r="Q10" s="12"/>
      <c r="R10" s="12"/>
      <c r="S10" s="13"/>
      <c r="T10" s="10"/>
      <c r="U10" s="32"/>
    </row>
    <row r="11" spans="1:21" ht="15.75">
      <c r="A11" s="1">
        <v>3</v>
      </c>
      <c r="B11" s="4" t="s">
        <v>12</v>
      </c>
      <c r="C11" s="10">
        <v>8</v>
      </c>
      <c r="D11" s="10">
        <v>65</v>
      </c>
      <c r="E11" s="40">
        <v>54411</v>
      </c>
      <c r="F11" s="12">
        <f>87880-E11</f>
        <v>33469</v>
      </c>
      <c r="G11" s="10">
        <v>212832</v>
      </c>
      <c r="H11" s="10">
        <v>109022</v>
      </c>
      <c r="I11" s="10">
        <v>248</v>
      </c>
      <c r="J11" s="10">
        <v>1308</v>
      </c>
      <c r="K11" s="12">
        <v>52864</v>
      </c>
      <c r="L11" s="12">
        <v>2274</v>
      </c>
      <c r="M11" s="12"/>
      <c r="N11" s="12"/>
      <c r="O11" s="12"/>
      <c r="P11" s="10"/>
      <c r="Q11" s="12">
        <v>126</v>
      </c>
      <c r="R11" s="12">
        <v>137</v>
      </c>
      <c r="S11" s="12"/>
      <c r="T11" s="10"/>
      <c r="U11" s="32"/>
    </row>
    <row r="12" spans="1:21" s="36" customFormat="1" ht="18.75" customHeight="1">
      <c r="A12" s="1">
        <v>4</v>
      </c>
      <c r="B12" s="4" t="s">
        <v>13</v>
      </c>
      <c r="C12" s="10">
        <v>7</v>
      </c>
      <c r="D12" s="10">
        <v>61</v>
      </c>
      <c r="E12" s="12">
        <f>23876+20233</f>
        <v>44109</v>
      </c>
      <c r="F12" s="10">
        <v>41250</v>
      </c>
      <c r="G12" s="10">
        <f>117673+89812</f>
        <v>207485</v>
      </c>
      <c r="H12" s="10">
        <v>219290</v>
      </c>
      <c r="I12" s="10">
        <v>1291</v>
      </c>
      <c r="J12" s="10">
        <v>6011</v>
      </c>
      <c r="K12" s="12">
        <v>13173</v>
      </c>
      <c r="L12" s="12">
        <v>8290</v>
      </c>
      <c r="M12" s="12">
        <v>1</v>
      </c>
      <c r="N12" s="12">
        <v>267</v>
      </c>
      <c r="O12" s="12"/>
      <c r="P12" s="10">
        <v>22</v>
      </c>
      <c r="Q12" s="34">
        <v>12.2</v>
      </c>
      <c r="R12" s="34">
        <v>213.1</v>
      </c>
      <c r="S12" s="25"/>
      <c r="T12" s="35">
        <v>40.853</v>
      </c>
      <c r="U12" s="34">
        <v>28.5</v>
      </c>
    </row>
    <row r="13" spans="1:21" ht="15.75" customHeight="1">
      <c r="A13" s="1">
        <v>5</v>
      </c>
      <c r="B13" s="4" t="s">
        <v>14</v>
      </c>
      <c r="C13" s="10">
        <v>10</v>
      </c>
      <c r="D13" s="10">
        <v>71</v>
      </c>
      <c r="E13" s="12" t="s">
        <v>36</v>
      </c>
      <c r="F13" s="10">
        <v>167180</v>
      </c>
      <c r="G13" s="15"/>
      <c r="H13" s="10">
        <v>668720</v>
      </c>
      <c r="I13" s="10"/>
      <c r="J13" s="10"/>
      <c r="K13" s="12">
        <v>69710</v>
      </c>
      <c r="L13" s="12"/>
      <c r="M13" s="12"/>
      <c r="N13" s="12"/>
      <c r="O13" s="12"/>
      <c r="P13" s="10"/>
      <c r="Q13" s="12"/>
      <c r="R13" s="12"/>
      <c r="S13" s="12"/>
      <c r="T13" s="16">
        <v>25.57</v>
      </c>
      <c r="U13" s="32"/>
    </row>
    <row r="14" spans="1:21" ht="15.75">
      <c r="A14" s="1">
        <v>6</v>
      </c>
      <c r="B14" s="4" t="s">
        <v>15</v>
      </c>
      <c r="C14" s="10">
        <v>11</v>
      </c>
      <c r="D14" s="10">
        <v>61</v>
      </c>
      <c r="E14" s="12"/>
      <c r="F14" s="10">
        <f>50000+152481</f>
        <v>202481</v>
      </c>
      <c r="G14" s="10"/>
      <c r="H14" s="10"/>
      <c r="I14" s="10"/>
      <c r="J14" s="10"/>
      <c r="K14" s="12">
        <v>57684</v>
      </c>
      <c r="L14" s="12">
        <v>5466</v>
      </c>
      <c r="M14" s="17"/>
      <c r="N14" s="17"/>
      <c r="O14" s="12"/>
      <c r="P14" s="10"/>
      <c r="Q14" s="12"/>
      <c r="R14" s="12"/>
      <c r="S14" s="13"/>
      <c r="T14" s="14"/>
      <c r="U14" s="32"/>
    </row>
    <row r="15" spans="1:21" ht="15.75">
      <c r="A15" s="1">
        <v>7</v>
      </c>
      <c r="B15" s="4" t="s">
        <v>30</v>
      </c>
      <c r="C15" s="10">
        <v>2</v>
      </c>
      <c r="D15" s="10">
        <v>7</v>
      </c>
      <c r="E15" s="12">
        <v>750</v>
      </c>
      <c r="F15" s="10">
        <v>3220</v>
      </c>
      <c r="G15" s="10">
        <v>3375</v>
      </c>
      <c r="H15" s="10">
        <v>14490</v>
      </c>
      <c r="I15" s="10"/>
      <c r="J15" s="10"/>
      <c r="K15" s="12">
        <v>300</v>
      </c>
      <c r="L15" s="12">
        <v>1460</v>
      </c>
      <c r="M15" s="12"/>
      <c r="N15" s="17"/>
      <c r="O15" s="12"/>
      <c r="P15" s="10"/>
      <c r="Q15" s="12"/>
      <c r="R15" s="12"/>
      <c r="S15" s="13"/>
      <c r="T15" s="14"/>
      <c r="U15" s="32"/>
    </row>
    <row r="16" spans="1:21" ht="15.75">
      <c r="A16" s="1">
        <v>8</v>
      </c>
      <c r="B16" s="4" t="s">
        <v>31</v>
      </c>
      <c r="C16" s="10">
        <v>9</v>
      </c>
      <c r="D16" s="10">
        <v>41</v>
      </c>
      <c r="E16" s="12"/>
      <c r="F16" s="10">
        <v>22805</v>
      </c>
      <c r="G16" s="10"/>
      <c r="H16" s="10"/>
      <c r="I16" s="10"/>
      <c r="J16" s="10"/>
      <c r="K16" s="12">
        <v>3945</v>
      </c>
      <c r="L16" s="12">
        <v>1505</v>
      </c>
      <c r="M16" s="17"/>
      <c r="N16" s="17"/>
      <c r="O16" s="12"/>
      <c r="P16" s="10"/>
      <c r="Q16" s="12"/>
      <c r="R16" s="12"/>
      <c r="S16" s="13"/>
      <c r="T16" s="14"/>
      <c r="U16" s="32"/>
    </row>
    <row r="17" spans="1:21" ht="20.25" customHeight="1">
      <c r="A17" s="2"/>
      <c r="B17" s="5" t="s">
        <v>32</v>
      </c>
      <c r="C17" s="18">
        <f aca="true" t="shared" si="0" ref="C17:U17">SUM(C9:C16)</f>
        <v>71</v>
      </c>
      <c r="D17" s="18">
        <f t="shared" si="0"/>
        <v>498</v>
      </c>
      <c r="E17" s="18">
        <f t="shared" si="0"/>
        <v>99270</v>
      </c>
      <c r="F17" s="18">
        <f t="shared" si="0"/>
        <v>1004608</v>
      </c>
      <c r="G17" s="18">
        <f t="shared" si="0"/>
        <v>423692</v>
      </c>
      <c r="H17" s="18">
        <f t="shared" si="0"/>
        <v>3461752</v>
      </c>
      <c r="I17" s="18">
        <f t="shared" si="0"/>
        <v>1559</v>
      </c>
      <c r="J17" s="18">
        <f t="shared" si="0"/>
        <v>26288</v>
      </c>
      <c r="K17" s="18">
        <f t="shared" si="0"/>
        <v>428742</v>
      </c>
      <c r="L17" s="18">
        <f t="shared" si="0"/>
        <v>18995</v>
      </c>
      <c r="M17" s="18">
        <f t="shared" si="0"/>
        <v>10</v>
      </c>
      <c r="N17" s="18">
        <f t="shared" si="0"/>
        <v>1743</v>
      </c>
      <c r="O17" s="18">
        <f t="shared" si="0"/>
        <v>0</v>
      </c>
      <c r="P17" s="18">
        <f t="shared" si="0"/>
        <v>22</v>
      </c>
      <c r="Q17" s="18">
        <f t="shared" si="0"/>
        <v>167.2</v>
      </c>
      <c r="R17" s="18">
        <f t="shared" si="0"/>
        <v>486.1</v>
      </c>
      <c r="S17" s="18">
        <f t="shared" si="0"/>
        <v>0</v>
      </c>
      <c r="T17" s="18">
        <f t="shared" si="0"/>
        <v>78.923</v>
      </c>
      <c r="U17" s="18">
        <f t="shared" si="0"/>
        <v>53.5</v>
      </c>
    </row>
    <row r="18" spans="3:8" ht="12.75">
      <c r="C18" s="3"/>
      <c r="D18" s="3"/>
      <c r="F18" s="3"/>
      <c r="G18" s="3"/>
      <c r="H18" s="3"/>
    </row>
    <row r="19" spans="3:8" ht="12.75">
      <c r="C19" s="3"/>
      <c r="D19" s="3"/>
      <c r="F19" s="3"/>
      <c r="G19" s="3"/>
      <c r="H19" s="3"/>
    </row>
    <row r="20" spans="16:17" ht="13.5">
      <c r="P20" s="41" t="s">
        <v>55</v>
      </c>
      <c r="Q20" s="43"/>
    </row>
    <row r="21" spans="8:16" ht="16.5">
      <c r="H21" s="3"/>
      <c r="P21" s="38" t="s">
        <v>41</v>
      </c>
    </row>
    <row r="22" ht="16.5">
      <c r="P22" s="39" t="s">
        <v>42</v>
      </c>
    </row>
    <row r="23" ht="16.5">
      <c r="P23" s="39" t="s">
        <v>43</v>
      </c>
    </row>
    <row r="25" spans="17:18" ht="13.5">
      <c r="Q25" s="41"/>
      <c r="R25" s="43"/>
    </row>
  </sheetData>
  <sheetProtection/>
  <mergeCells count="18">
    <mergeCell ref="N6:N7"/>
    <mergeCell ref="D6:D7"/>
    <mergeCell ref="S6:S7"/>
    <mergeCell ref="I6:J6"/>
    <mergeCell ref="K6:L6"/>
    <mergeCell ref="O6:P6"/>
    <mergeCell ref="Q6:R6"/>
    <mergeCell ref="E6:F6"/>
    <mergeCell ref="R2:T2"/>
    <mergeCell ref="T6:U6"/>
    <mergeCell ref="A3:T3"/>
    <mergeCell ref="A4:T4"/>
    <mergeCell ref="A5:T5"/>
    <mergeCell ref="G6:H6"/>
    <mergeCell ref="B6:B7"/>
    <mergeCell ref="M6:M7"/>
    <mergeCell ref="A6:A7"/>
    <mergeCell ref="C6:C7"/>
  </mergeCells>
  <printOptions/>
  <pageMargins left="0.11811023622047245" right="0" top="0.1968503937007874" bottom="0.15748031496062992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0"/>
  <sheetViews>
    <sheetView tabSelected="1" zoomScale="145" zoomScaleNormal="145" zoomScalePageLayoutView="0" workbookViewId="0" topLeftCell="A12">
      <selection activeCell="N28" sqref="N28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5.8515625" style="0" customWidth="1"/>
    <col min="4" max="4" width="10.140625" style="0" customWidth="1"/>
    <col min="5" max="5" width="6.00390625" style="0" customWidth="1"/>
    <col min="6" max="6" width="8.57421875" style="0" customWidth="1"/>
    <col min="7" max="7" width="6.140625" style="0" customWidth="1"/>
    <col min="8" max="8" width="8.140625" style="0" customWidth="1"/>
    <col min="9" max="9" width="10.140625" style="0" customWidth="1"/>
    <col min="10" max="10" width="9.140625" style="0" customWidth="1"/>
    <col min="11" max="11" width="9.57421875" style="0" customWidth="1"/>
    <col min="12" max="12" width="9.28125" style="0" customWidth="1"/>
    <col min="13" max="13" width="10.7109375" style="0" customWidth="1"/>
    <col min="14" max="14" width="16.57421875" style="0" customWidth="1"/>
    <col min="15" max="15" width="9.7109375" style="0" customWidth="1"/>
  </cols>
  <sheetData>
    <row r="3" ht="19.5">
      <c r="N3" s="31" t="s">
        <v>44</v>
      </c>
    </row>
    <row r="5" spans="1:15" ht="16.5">
      <c r="A5" s="62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6.5">
      <c r="A6" s="63" t="s">
        <v>54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.75" customHeight="1">
      <c r="A7" s="57" t="s">
        <v>16</v>
      </c>
      <c r="B7" s="57" t="s">
        <v>1</v>
      </c>
      <c r="C7" s="59" t="s">
        <v>19</v>
      </c>
      <c r="D7" s="59"/>
      <c r="E7" s="59"/>
      <c r="F7" s="59"/>
      <c r="G7" s="60"/>
      <c r="H7" s="64" t="s">
        <v>20</v>
      </c>
      <c r="I7" s="65"/>
      <c r="J7" s="65"/>
      <c r="K7" s="65"/>
      <c r="L7" s="65"/>
      <c r="M7" s="61" t="s">
        <v>23</v>
      </c>
      <c r="N7" s="59"/>
      <c r="O7" s="59"/>
    </row>
    <row r="8" spans="1:15" ht="17.25" customHeight="1">
      <c r="A8" s="57"/>
      <c r="B8" s="57"/>
      <c r="C8" s="57" t="s">
        <v>17</v>
      </c>
      <c r="D8" s="57" t="s">
        <v>28</v>
      </c>
      <c r="E8" s="57" t="s">
        <v>18</v>
      </c>
      <c r="F8" s="57" t="s">
        <v>21</v>
      </c>
      <c r="G8" s="56" t="s">
        <v>22</v>
      </c>
      <c r="H8" s="58" t="s">
        <v>17</v>
      </c>
      <c r="I8" s="57" t="s">
        <v>28</v>
      </c>
      <c r="J8" s="57" t="s">
        <v>18</v>
      </c>
      <c r="K8" s="57" t="s">
        <v>21</v>
      </c>
      <c r="L8" s="56" t="s">
        <v>22</v>
      </c>
      <c r="M8" s="58" t="s">
        <v>29</v>
      </c>
      <c r="N8" s="57" t="s">
        <v>26</v>
      </c>
      <c r="O8" s="57" t="s">
        <v>27</v>
      </c>
    </row>
    <row r="9" spans="1:15" ht="45.75" customHeight="1">
      <c r="A9" s="57"/>
      <c r="B9" s="57"/>
      <c r="C9" s="57"/>
      <c r="D9" s="57"/>
      <c r="E9" s="57"/>
      <c r="F9" s="57"/>
      <c r="G9" s="56"/>
      <c r="H9" s="58"/>
      <c r="I9" s="57"/>
      <c r="J9" s="57"/>
      <c r="K9" s="57"/>
      <c r="L9" s="56"/>
      <c r="M9" s="58"/>
      <c r="N9" s="57"/>
      <c r="O9" s="57"/>
    </row>
    <row r="10" spans="1:15" ht="15.75">
      <c r="A10" s="24">
        <v>1</v>
      </c>
      <c r="B10" s="37" t="s">
        <v>11</v>
      </c>
      <c r="C10" s="26">
        <v>128</v>
      </c>
      <c r="D10" s="26">
        <v>300</v>
      </c>
      <c r="E10" s="26">
        <f>SUM(C10:D10)</f>
        <v>428</v>
      </c>
      <c r="F10" s="26">
        <v>351</v>
      </c>
      <c r="G10" s="27">
        <f>E10-F10</f>
        <v>77</v>
      </c>
      <c r="H10" s="28">
        <v>337000</v>
      </c>
      <c r="I10" s="26">
        <v>2100000</v>
      </c>
      <c r="J10" s="26">
        <f aca="true" t="shared" si="0" ref="J10:J17">SUM(H10:I10)</f>
        <v>2437000</v>
      </c>
      <c r="K10" s="26">
        <v>2322000</v>
      </c>
      <c r="L10" s="27">
        <f>J10-K10</f>
        <v>115000</v>
      </c>
      <c r="M10" s="28">
        <v>50000</v>
      </c>
      <c r="N10" s="26">
        <v>4900</v>
      </c>
      <c r="O10" s="26">
        <v>50000</v>
      </c>
    </row>
    <row r="11" spans="1:15" ht="13.5" customHeight="1">
      <c r="A11" s="24">
        <v>2</v>
      </c>
      <c r="B11" s="37" t="s">
        <v>12</v>
      </c>
      <c r="C11" s="26">
        <v>103</v>
      </c>
      <c r="D11" s="26">
        <v>400</v>
      </c>
      <c r="E11" s="26">
        <f aca="true" t="shared" si="1" ref="E11:E18">SUM(C11:D11)</f>
        <v>503</v>
      </c>
      <c r="F11" s="26">
        <v>323</v>
      </c>
      <c r="G11" s="27">
        <v>180</v>
      </c>
      <c r="H11" s="28">
        <v>300000</v>
      </c>
      <c r="I11" s="26">
        <v>1100000</v>
      </c>
      <c r="J11" s="26">
        <f t="shared" si="0"/>
        <v>1400000</v>
      </c>
      <c r="K11" s="26">
        <v>812000</v>
      </c>
      <c r="L11" s="27">
        <f aca="true" t="shared" si="2" ref="L11:L17">J11-K11</f>
        <v>588000</v>
      </c>
      <c r="M11" s="28">
        <v>29000</v>
      </c>
      <c r="N11" s="26">
        <v>2842</v>
      </c>
      <c r="O11" s="26">
        <v>29000</v>
      </c>
    </row>
    <row r="12" spans="1:15" ht="15.75">
      <c r="A12" s="24">
        <v>3</v>
      </c>
      <c r="B12" s="37" t="s">
        <v>10</v>
      </c>
      <c r="C12" s="26">
        <v>450</v>
      </c>
      <c r="D12" s="26">
        <v>1100</v>
      </c>
      <c r="E12" s="26">
        <f t="shared" si="1"/>
        <v>1550</v>
      </c>
      <c r="F12" s="26">
        <v>1180</v>
      </c>
      <c r="G12" s="27">
        <f aca="true" t="shared" si="3" ref="G12:G18">E12-F12</f>
        <v>370</v>
      </c>
      <c r="H12" s="28">
        <v>3100000</v>
      </c>
      <c r="I12" s="26">
        <v>5400000</v>
      </c>
      <c r="J12" s="26">
        <f t="shared" si="0"/>
        <v>8500000</v>
      </c>
      <c r="K12" s="26">
        <v>5650000</v>
      </c>
      <c r="L12" s="27">
        <f t="shared" si="2"/>
        <v>2850000</v>
      </c>
      <c r="M12" s="28">
        <v>150000</v>
      </c>
      <c r="N12" s="26">
        <v>14700</v>
      </c>
      <c r="O12" s="26">
        <v>150000</v>
      </c>
    </row>
    <row r="13" spans="1:15" ht="13.5" customHeight="1">
      <c r="A13" s="24">
        <v>4</v>
      </c>
      <c r="B13" s="37" t="s">
        <v>13</v>
      </c>
      <c r="C13" s="26">
        <v>143</v>
      </c>
      <c r="D13" s="26">
        <v>200</v>
      </c>
      <c r="E13" s="26">
        <f t="shared" si="1"/>
        <v>343</v>
      </c>
      <c r="F13" s="26">
        <v>200</v>
      </c>
      <c r="G13" s="27">
        <f t="shared" si="3"/>
        <v>143</v>
      </c>
      <c r="H13" s="28">
        <v>450000</v>
      </c>
      <c r="I13" s="26">
        <v>1000000</v>
      </c>
      <c r="J13" s="26">
        <f t="shared" si="0"/>
        <v>1450000</v>
      </c>
      <c r="K13" s="26">
        <v>1000000</v>
      </c>
      <c r="L13" s="27">
        <f t="shared" si="2"/>
        <v>450000</v>
      </c>
      <c r="M13" s="28">
        <v>1000</v>
      </c>
      <c r="N13" s="26">
        <v>98</v>
      </c>
      <c r="O13" s="26">
        <v>1000</v>
      </c>
    </row>
    <row r="14" spans="1:15" ht="15.75">
      <c r="A14" s="24">
        <v>5</v>
      </c>
      <c r="B14" s="37" t="s">
        <v>15</v>
      </c>
      <c r="C14" s="26">
        <v>102</v>
      </c>
      <c r="D14" s="26">
        <v>550</v>
      </c>
      <c r="E14" s="26">
        <f t="shared" si="1"/>
        <v>652</v>
      </c>
      <c r="F14" s="26">
        <v>652</v>
      </c>
      <c r="G14" s="27">
        <f t="shared" si="3"/>
        <v>0</v>
      </c>
      <c r="H14" s="28">
        <v>870000</v>
      </c>
      <c r="I14" s="26">
        <v>3000000</v>
      </c>
      <c r="J14" s="26">
        <f t="shared" si="0"/>
        <v>3870000</v>
      </c>
      <c r="K14" s="26">
        <v>3870000</v>
      </c>
      <c r="L14" s="27">
        <f>J14-K14</f>
        <v>0</v>
      </c>
      <c r="M14" s="28">
        <v>50000</v>
      </c>
      <c r="N14" s="26">
        <v>4900</v>
      </c>
      <c r="O14" s="26">
        <v>50000</v>
      </c>
    </row>
    <row r="15" spans="1:15" ht="13.5" customHeight="1">
      <c r="A15" s="24">
        <v>6</v>
      </c>
      <c r="B15" s="37" t="s">
        <v>14</v>
      </c>
      <c r="C15" s="26">
        <v>98</v>
      </c>
      <c r="D15" s="26">
        <v>550</v>
      </c>
      <c r="E15" s="26">
        <f t="shared" si="1"/>
        <v>648</v>
      </c>
      <c r="F15" s="26">
        <v>413</v>
      </c>
      <c r="G15" s="27">
        <f t="shared" si="3"/>
        <v>235</v>
      </c>
      <c r="H15" s="28">
        <v>540000</v>
      </c>
      <c r="I15" s="26">
        <v>3700000</v>
      </c>
      <c r="J15" s="26">
        <f t="shared" si="0"/>
        <v>4240000</v>
      </c>
      <c r="K15" s="26">
        <v>4240000</v>
      </c>
      <c r="L15" s="27">
        <f t="shared" si="2"/>
        <v>0</v>
      </c>
      <c r="M15" s="28">
        <v>50000</v>
      </c>
      <c r="N15" s="26">
        <v>4900</v>
      </c>
      <c r="O15" s="26">
        <v>50000</v>
      </c>
    </row>
    <row r="16" spans="1:15" ht="13.5" customHeight="1">
      <c r="A16" s="24">
        <v>7</v>
      </c>
      <c r="B16" s="37" t="s">
        <v>30</v>
      </c>
      <c r="C16" s="26">
        <v>120</v>
      </c>
      <c r="D16" s="26">
        <v>100</v>
      </c>
      <c r="E16" s="26">
        <f t="shared" si="1"/>
        <v>220</v>
      </c>
      <c r="F16" s="26">
        <v>68</v>
      </c>
      <c r="G16" s="27">
        <v>152</v>
      </c>
      <c r="H16" s="28">
        <v>900000</v>
      </c>
      <c r="I16" s="26">
        <v>300000</v>
      </c>
      <c r="J16" s="26">
        <f t="shared" si="0"/>
        <v>1200000</v>
      </c>
      <c r="K16" s="26">
        <v>190000</v>
      </c>
      <c r="L16" s="27">
        <f t="shared" si="2"/>
        <v>1010000</v>
      </c>
      <c r="M16" s="28"/>
      <c r="N16" s="26"/>
      <c r="O16" s="26"/>
    </row>
    <row r="17" spans="1:15" ht="13.5" customHeight="1">
      <c r="A17" s="24">
        <v>8</v>
      </c>
      <c r="B17" s="37" t="s">
        <v>31</v>
      </c>
      <c r="C17" s="26">
        <v>100</v>
      </c>
      <c r="D17" s="26">
        <v>100</v>
      </c>
      <c r="E17" s="26">
        <f t="shared" si="1"/>
        <v>200</v>
      </c>
      <c r="F17" s="26">
        <v>100</v>
      </c>
      <c r="G17" s="27">
        <f t="shared" si="3"/>
        <v>100</v>
      </c>
      <c r="H17" s="28">
        <v>325000</v>
      </c>
      <c r="I17" s="26">
        <v>500000</v>
      </c>
      <c r="J17" s="26">
        <f t="shared" si="0"/>
        <v>825000</v>
      </c>
      <c r="K17" s="26">
        <v>660000</v>
      </c>
      <c r="L17" s="27">
        <f t="shared" si="2"/>
        <v>165000</v>
      </c>
      <c r="M17" s="28"/>
      <c r="N17" s="26"/>
      <c r="O17" s="26"/>
    </row>
    <row r="18" spans="1:15" ht="15.75">
      <c r="A18" s="29"/>
      <c r="B18" s="29" t="s">
        <v>5</v>
      </c>
      <c r="C18" s="30">
        <f>SUM(C10:C17)</f>
        <v>1244</v>
      </c>
      <c r="D18" s="30">
        <f aca="true" t="shared" si="4" ref="D18:O18">SUM(D10:D17)</f>
        <v>3300</v>
      </c>
      <c r="E18" s="26">
        <f t="shared" si="1"/>
        <v>4544</v>
      </c>
      <c r="F18" s="30">
        <f t="shared" si="4"/>
        <v>3287</v>
      </c>
      <c r="G18" s="27">
        <f t="shared" si="3"/>
        <v>1257</v>
      </c>
      <c r="H18" s="30">
        <f t="shared" si="4"/>
        <v>6822000</v>
      </c>
      <c r="I18" s="30">
        <f>SUM(I10:I17)</f>
        <v>17100000</v>
      </c>
      <c r="J18" s="30">
        <f>SUM(J10:J17)</f>
        <v>23922000</v>
      </c>
      <c r="K18" s="30">
        <f t="shared" si="4"/>
        <v>18744000</v>
      </c>
      <c r="L18" s="30">
        <f t="shared" si="4"/>
        <v>5178000</v>
      </c>
      <c r="M18" s="30">
        <f t="shared" si="4"/>
        <v>330000</v>
      </c>
      <c r="N18" s="30">
        <f t="shared" si="4"/>
        <v>32340</v>
      </c>
      <c r="O18" s="30">
        <f t="shared" si="4"/>
        <v>330000</v>
      </c>
    </row>
    <row r="19" spans="1:15" ht="13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55"/>
      <c r="M20" s="55"/>
      <c r="N20" s="55"/>
      <c r="O20" s="55"/>
    </row>
    <row r="21" spans="1:15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55"/>
      <c r="M21" s="55"/>
      <c r="N21" s="55"/>
      <c r="O21" s="55"/>
    </row>
    <row r="22" spans="13:14" ht="13.5">
      <c r="M22" s="23"/>
      <c r="N22" s="41" t="s">
        <v>55</v>
      </c>
    </row>
    <row r="23" spans="13:15" ht="16.5">
      <c r="M23" s="44"/>
      <c r="N23" s="42" t="s">
        <v>50</v>
      </c>
      <c r="O23" s="23"/>
    </row>
    <row r="24" spans="13:15" ht="16.5">
      <c r="M24" s="44"/>
      <c r="N24" s="42" t="s">
        <v>51</v>
      </c>
      <c r="O24" s="23"/>
    </row>
    <row r="25" spans="13:15" ht="16.5">
      <c r="M25" s="23"/>
      <c r="N25" s="42" t="s">
        <v>52</v>
      </c>
      <c r="O25" s="23"/>
    </row>
    <row r="27" ht="12.75">
      <c r="O27" s="43"/>
    </row>
    <row r="28" ht="12.75">
      <c r="N28" s="36"/>
    </row>
    <row r="29" ht="12.75">
      <c r="N29" s="36"/>
    </row>
    <row r="30" ht="12.75">
      <c r="N30" s="36"/>
    </row>
  </sheetData>
  <sheetProtection/>
  <mergeCells count="22">
    <mergeCell ref="D8:D9"/>
    <mergeCell ref="A7:A9"/>
    <mergeCell ref="E8:E9"/>
    <mergeCell ref="H8:H9"/>
    <mergeCell ref="A5:O5"/>
    <mergeCell ref="A6:O6"/>
    <mergeCell ref="G8:G9"/>
    <mergeCell ref="H7:L7"/>
    <mergeCell ref="J8:J9"/>
    <mergeCell ref="I8:I9"/>
    <mergeCell ref="F8:F9"/>
    <mergeCell ref="C8:C9"/>
    <mergeCell ref="L20:O20"/>
    <mergeCell ref="L21:O21"/>
    <mergeCell ref="L8:L9"/>
    <mergeCell ref="O8:O9"/>
    <mergeCell ref="B7:B9"/>
    <mergeCell ref="M8:M9"/>
    <mergeCell ref="C7:G7"/>
    <mergeCell ref="N8:N9"/>
    <mergeCell ref="K8:K9"/>
    <mergeCell ref="M7:O7"/>
  </mergeCells>
  <printOptions/>
  <pageMargins left="0.5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Epsilon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Shiplu</dc:creator>
  <cp:keywords/>
  <dc:description/>
  <cp:lastModifiedBy>Hp</cp:lastModifiedBy>
  <cp:lastPrinted>2017-05-11T10:53:57Z</cp:lastPrinted>
  <dcterms:created xsi:type="dcterms:W3CDTF">2000-09-17T09:20:17Z</dcterms:created>
  <dcterms:modified xsi:type="dcterms:W3CDTF">2017-05-12T16:37:19Z</dcterms:modified>
  <cp:category/>
  <cp:version/>
  <cp:contentType/>
  <cp:contentStatus/>
</cp:coreProperties>
</file>